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<sst xmlns="http://schemas.openxmlformats.org/spreadsheetml/2006/main" count="95" uniqueCount="64">
  <si>
    <t>Capim Seco</t>
  </si>
  <si>
    <t>Lagoa dos Mares</t>
  </si>
  <si>
    <t>Retiro</t>
  </si>
  <si>
    <t>Capão</t>
  </si>
  <si>
    <t>Tavares</t>
  </si>
  <si>
    <t>Centro</t>
  </si>
  <si>
    <t>Total</t>
  </si>
  <si>
    <t>Genero</t>
  </si>
  <si>
    <t>Feminino</t>
  </si>
  <si>
    <t>Masculino</t>
  </si>
  <si>
    <t>Outro</t>
  </si>
  <si>
    <t>Idade</t>
  </si>
  <si>
    <t>16 à 24 anos</t>
  </si>
  <si>
    <t>25 à 34 anos</t>
  </si>
  <si>
    <t>35 à 59 anos</t>
  </si>
  <si>
    <t>maior de 60 anos</t>
  </si>
  <si>
    <t>Renda Familiar</t>
  </si>
  <si>
    <t>Até 1</t>
  </si>
  <si>
    <t>Até 2</t>
  </si>
  <si>
    <t>Até 5</t>
  </si>
  <si>
    <t>Até 10</t>
  </si>
  <si>
    <t>Não sabe/Não responde</t>
  </si>
  <si>
    <t>Avaliação da Qualidade de vida do munícipio</t>
  </si>
  <si>
    <t>Ótimo</t>
  </si>
  <si>
    <t>Bom</t>
  </si>
  <si>
    <t>Regular</t>
  </si>
  <si>
    <t>Ruim</t>
  </si>
  <si>
    <t>Péssimo</t>
  </si>
  <si>
    <t>Avaliação da Maquina Adiministrativa</t>
  </si>
  <si>
    <t>Intenção Estimulada para prefeito de Confins</t>
  </si>
  <si>
    <t>Pezão</t>
  </si>
  <si>
    <t>Totô</t>
  </si>
  <si>
    <t>Juninho de Sino</t>
  </si>
  <si>
    <t>João</t>
  </si>
  <si>
    <t>Intenção Estimulada para vice-prefeito de Confins</t>
  </si>
  <si>
    <t>Herli de Tavares</t>
  </si>
  <si>
    <t>Uales</t>
  </si>
  <si>
    <t>Ricardo</t>
  </si>
  <si>
    <t>Vanderlei</t>
  </si>
  <si>
    <t>Intenção Estimulada para vereador</t>
  </si>
  <si>
    <t>Deiverson de Geraldo Preto</t>
  </si>
  <si>
    <t>Derson Contador</t>
  </si>
  <si>
    <t>Charles Oliveira</t>
  </si>
  <si>
    <t>Fulico</t>
  </si>
  <si>
    <t>Vertelo</t>
  </si>
  <si>
    <t>Rejeição Espontanea para prefeito</t>
  </si>
  <si>
    <t>Vereador mais atuante</t>
  </si>
  <si>
    <t>Cristiano</t>
  </si>
  <si>
    <t>Wenderson</t>
  </si>
  <si>
    <t>Casão</t>
  </si>
  <si>
    <t>Reginal</t>
  </si>
  <si>
    <t>Wellington (Zé Galinha)</t>
  </si>
  <si>
    <t>Sidney Gregória</t>
  </si>
  <si>
    <t>Problema de maior gravidade</t>
  </si>
  <si>
    <t>Saúde</t>
  </si>
  <si>
    <t>Educação</t>
  </si>
  <si>
    <t>Saneamento</t>
  </si>
  <si>
    <t>Limpeza publica</t>
  </si>
  <si>
    <t>Iluminação</t>
  </si>
  <si>
    <t>Segurança</t>
  </si>
  <si>
    <t>Infraestrutura</t>
  </si>
  <si>
    <t>Administração</t>
  </si>
  <si>
    <t>Mobilidade</t>
  </si>
  <si>
    <t>Outros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</si>
</sst>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&quot;R$&quot;\ * #,##0.00_-;\-&quot;R$&quot;\ * #,##0.00_-;_-&quot;R$&quot;\ * &quot;-&quot;??_-;_-@_-"/>
    <numFmt numFmtId="178" formatCode="_-* #,##0.00_-;\-* #,##0.00_-;_-* &quot;-&quot;??_-;_-@_-"/>
    <numFmt numFmtId="179" formatCode="_-* #,##0_-;\-* #,##0_-;_-* &quot;-&quot;_-;_-@_-"/>
  </numFmts>
  <fonts count="21">
    <font>
      <sz val="10"/>
      <color theme="1"/>
      <name val="Calibri"/>
      <charset val="134"/>
      <scheme val="minor"/>
    </font>
    <font>
      <sz val="10"/>
      <color theme="0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3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>
      <alignment vertical="center"/>
    </xf>
    <xf numFmtId="10" fontId="0" fillId="0" borderId="0" xfId="0" applyNumberFormat="1">
      <alignment vertical="center"/>
    </xf>
    <xf numFmtId="0" fontId="1" fillId="2" borderId="0" xfId="0" applyFont="1" applyFill="1">
      <alignment vertical="center"/>
    </xf>
    <xf numFmtId="10" fontId="1" fillId="2" borderId="0" xfId="0" applyNumberFormat="1" applyFont="1" applyFill="1">
      <alignment vertical="center"/>
    </xf>
    <xf numFmtId="0" fontId="0" fillId="0" borderId="0" xfId="0" applyNumberFormat="1" applyFont="1" applyFill="1" applyBorder="1" applyAlignment="1" applyProtection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9"/>
  <sheetViews>
    <sheetView tabSelected="1" zoomScale="115" zoomScaleNormal="115" topLeftCell="A64" workbookViewId="0">
      <selection activeCell="A98" sqref="A98"/>
    </sheetView>
  </sheetViews>
  <sheetFormatPr defaultColWidth="9.14285714285714" defaultRowHeight="12.75"/>
  <cols>
    <col min="1" max="1" width="43.352380952381" customWidth="1"/>
    <col min="2" max="2" width="24.1047619047619" customWidth="1"/>
    <col min="3" max="3" width="18" style="2" customWidth="1"/>
    <col min="4" max="4" width="17.2857142857143" customWidth="1"/>
    <col min="5" max="5" width="12.8571428571429" style="2"/>
    <col min="6" max="6" width="11.7142857142857" customWidth="1"/>
    <col min="7" max="7" width="12.8571428571429" style="2"/>
    <col min="9" max="9" width="9.14285714285714" style="2"/>
    <col min="11" max="11" width="12.8571428571429" style="2"/>
    <col min="13" max="13" width="12.8571428571429" style="2"/>
    <col min="15" max="15" width="12.8571428571429" style="2"/>
  </cols>
  <sheetData>
    <row r="1" spans="2:14">
      <c r="B1" t="s">
        <v>0</v>
      </c>
      <c r="D1" t="s">
        <v>1</v>
      </c>
      <c r="F1" t="s">
        <v>2</v>
      </c>
      <c r="H1" t="s">
        <v>3</v>
      </c>
      <c r="J1" t="s">
        <v>4</v>
      </c>
      <c r="L1" t="s">
        <v>5</v>
      </c>
      <c r="N1" t="s">
        <v>6</v>
      </c>
    </row>
    <row r="2" spans="1:15">
      <c r="A2" s="3" t="s">
        <v>7</v>
      </c>
      <c r="B2" s="1"/>
      <c r="C2" s="4"/>
      <c r="D2" s="1"/>
      <c r="E2" s="4"/>
      <c r="F2" s="1"/>
      <c r="G2" s="4"/>
      <c r="H2" s="1"/>
      <c r="I2" s="4"/>
      <c r="J2" s="1"/>
      <c r="K2" s="4"/>
      <c r="L2" s="1"/>
      <c r="M2" s="4"/>
      <c r="N2" s="1"/>
      <c r="O2" s="4"/>
    </row>
    <row r="3" spans="1:15">
      <c r="A3" t="s">
        <v>8</v>
      </c>
      <c r="B3">
        <v>6</v>
      </c>
      <c r="C3" s="2">
        <f>B3/$B$6</f>
        <v>0.545454545454545</v>
      </c>
      <c r="D3">
        <v>4</v>
      </c>
      <c r="E3" s="2">
        <f>D3/$D$6</f>
        <v>0.363636363636364</v>
      </c>
      <c r="F3">
        <v>6</v>
      </c>
      <c r="G3" s="2">
        <f>F3/$F$6</f>
        <v>0.315789473684211</v>
      </c>
      <c r="H3">
        <v>1</v>
      </c>
      <c r="I3" s="2">
        <f>H3/$H$6</f>
        <v>0.5</v>
      </c>
      <c r="J3">
        <v>20</v>
      </c>
      <c r="K3" s="2">
        <f>J3/$J$6</f>
        <v>0.425531914893617</v>
      </c>
      <c r="L3">
        <v>96</v>
      </c>
      <c r="M3" s="2">
        <f>L3/$L$6</f>
        <v>0.454976303317536</v>
      </c>
      <c r="N3">
        <f>SUM(B3,D3,F3,H3,J3,L3)</f>
        <v>133</v>
      </c>
      <c r="O3" s="2">
        <f>N3/$N$6</f>
        <v>0.441860465116279</v>
      </c>
    </row>
    <row r="4" spans="1:15">
      <c r="A4" t="s">
        <v>9</v>
      </c>
      <c r="B4">
        <v>5</v>
      </c>
      <c r="C4" s="2">
        <f>B4/$B$6</f>
        <v>0.454545454545455</v>
      </c>
      <c r="D4">
        <v>7</v>
      </c>
      <c r="E4" s="2">
        <f>D4/$D$6</f>
        <v>0.636363636363636</v>
      </c>
      <c r="F4">
        <v>12</v>
      </c>
      <c r="G4" s="2">
        <f>F4/$F$6</f>
        <v>0.631578947368421</v>
      </c>
      <c r="H4">
        <v>1</v>
      </c>
      <c r="I4" s="2">
        <f>H4/$H$6</f>
        <v>0.5</v>
      </c>
      <c r="J4">
        <v>26</v>
      </c>
      <c r="K4" s="2">
        <f>J4/$J$6</f>
        <v>0.553191489361702</v>
      </c>
      <c r="L4">
        <v>115</v>
      </c>
      <c r="M4" s="2">
        <f>L4/$L$6</f>
        <v>0.545023696682464</v>
      </c>
      <c r="N4">
        <f>SUM(B4,D4,F4,H4,J4,L4)</f>
        <v>166</v>
      </c>
      <c r="O4" s="2">
        <f>N4/$N$6</f>
        <v>0.551495016611296</v>
      </c>
    </row>
    <row r="5" spans="1:15">
      <c r="A5" t="s">
        <v>10</v>
      </c>
      <c r="F5">
        <v>1</v>
      </c>
      <c r="G5" s="2">
        <f>F5/$F$6</f>
        <v>0.0526315789473684</v>
      </c>
      <c r="J5">
        <v>1</v>
      </c>
      <c r="K5" s="2">
        <f>J5/$J$6</f>
        <v>0.0212765957446809</v>
      </c>
      <c r="M5" s="2">
        <f>L5/$L$6</f>
        <v>0</v>
      </c>
      <c r="N5">
        <f>SUM(F5,J5)</f>
        <v>2</v>
      </c>
      <c r="O5" s="2">
        <f>N5/$N$6</f>
        <v>0.00664451827242525</v>
      </c>
    </row>
    <row r="6" spans="1:15">
      <c r="A6" t="s">
        <v>6</v>
      </c>
      <c r="B6">
        <v>11</v>
      </c>
      <c r="C6" s="2">
        <f>B6/$B$6</f>
        <v>1</v>
      </c>
      <c r="D6">
        <v>11</v>
      </c>
      <c r="E6" s="2">
        <f>D6/$D$6</f>
        <v>1</v>
      </c>
      <c r="F6">
        <v>19</v>
      </c>
      <c r="G6" s="2">
        <f>F6/$F$6</f>
        <v>1</v>
      </c>
      <c r="H6" s="5">
        <v>2</v>
      </c>
      <c r="I6" s="2">
        <f>H6/$H$6</f>
        <v>1</v>
      </c>
      <c r="J6">
        <v>47</v>
      </c>
      <c r="K6" s="2">
        <f>J6/$J$6</f>
        <v>1</v>
      </c>
      <c r="L6">
        <v>211</v>
      </c>
      <c r="M6" s="2">
        <f>L6/$L$6</f>
        <v>1</v>
      </c>
      <c r="N6">
        <f>SUM(N3:N5)</f>
        <v>301</v>
      </c>
      <c r="O6" s="2">
        <f>N6/$N$6</f>
        <v>1</v>
      </c>
    </row>
    <row r="8" spans="1:15">
      <c r="A8" s="3" t="s">
        <v>11</v>
      </c>
      <c r="B8" s="1"/>
      <c r="C8" s="4"/>
      <c r="D8" s="1"/>
      <c r="E8" s="4"/>
      <c r="F8" s="1"/>
      <c r="G8" s="4"/>
      <c r="H8" s="1"/>
      <c r="I8" s="4"/>
      <c r="J8" s="1"/>
      <c r="K8" s="4"/>
      <c r="L8" s="1"/>
      <c r="M8" s="4"/>
      <c r="N8" s="1"/>
      <c r="O8" s="4"/>
    </row>
    <row r="9" spans="1:15">
      <c r="A9" t="s">
        <v>12</v>
      </c>
      <c r="B9">
        <v>4</v>
      </c>
      <c r="C9" s="2">
        <f>B9/$B$13</f>
        <v>0.363636363636364</v>
      </c>
      <c r="F9">
        <v>3</v>
      </c>
      <c r="G9" s="2">
        <f>F9/$F$13</f>
        <v>0.157894736842105</v>
      </c>
      <c r="J9">
        <v>4</v>
      </c>
      <c r="K9" s="2">
        <f>J9/$J$13</f>
        <v>0.0851063829787234</v>
      </c>
      <c r="L9">
        <v>30</v>
      </c>
      <c r="M9" s="2">
        <f>L9/$L$13</f>
        <v>0.14218009478673</v>
      </c>
      <c r="N9">
        <f>SUM(B9,F9,J9,L9)</f>
        <v>41</v>
      </c>
      <c r="O9" s="2">
        <f>N9/$N$13</f>
        <v>0.136212624584718</v>
      </c>
    </row>
    <row r="10" spans="1:15">
      <c r="A10" t="s">
        <v>13</v>
      </c>
      <c r="B10">
        <v>3</v>
      </c>
      <c r="C10" s="2">
        <f>B10/$B$13</f>
        <v>0.272727272727273</v>
      </c>
      <c r="F10">
        <v>3</v>
      </c>
      <c r="G10" s="2">
        <f>F10/$F$13</f>
        <v>0.157894736842105</v>
      </c>
      <c r="J10">
        <v>15</v>
      </c>
      <c r="K10" s="2">
        <f>J10/$J$13</f>
        <v>0.319148936170213</v>
      </c>
      <c r="L10">
        <v>33</v>
      </c>
      <c r="M10" s="2">
        <f>L10/$L$13</f>
        <v>0.156398104265403</v>
      </c>
      <c r="N10">
        <f>SUM(B10,F10,J10,L10)</f>
        <v>54</v>
      </c>
      <c r="O10" s="2">
        <f>N10/$N$13</f>
        <v>0.179401993355482</v>
      </c>
    </row>
    <row r="11" spans="1:15">
      <c r="A11" t="s">
        <v>14</v>
      </c>
      <c r="B11">
        <v>4</v>
      </c>
      <c r="C11" s="2">
        <f>B11/$B$13</f>
        <v>0.363636363636364</v>
      </c>
      <c r="D11">
        <v>10</v>
      </c>
      <c r="E11" s="2">
        <f>D11/$D$13</f>
        <v>0.909090909090909</v>
      </c>
      <c r="F11">
        <v>10</v>
      </c>
      <c r="G11" s="2">
        <f>F11/$F$13</f>
        <v>0.526315789473684</v>
      </c>
      <c r="H11">
        <v>2</v>
      </c>
      <c r="I11" s="2">
        <f>H11/$H$13</f>
        <v>1</v>
      </c>
      <c r="J11">
        <v>23</v>
      </c>
      <c r="K11" s="2">
        <f>J11/$J$13</f>
        <v>0.48936170212766</v>
      </c>
      <c r="L11">
        <v>39</v>
      </c>
      <c r="M11" s="2">
        <f>L11/$L$13</f>
        <v>0.184834123222749</v>
      </c>
      <c r="N11">
        <f>SUM(B11,D11,F11,H11,J11,L11)</f>
        <v>88</v>
      </c>
      <c r="O11" s="2">
        <f>N11/$N$13</f>
        <v>0.292358803986711</v>
      </c>
    </row>
    <row r="12" spans="1:15">
      <c r="A12" t="s">
        <v>15</v>
      </c>
      <c r="B12"/>
      <c r="C12" s="2"/>
      <c r="D12">
        <v>1</v>
      </c>
      <c r="E12" s="2">
        <f>D12/$D$13</f>
        <v>0.0909090909090909</v>
      </c>
      <c r="F12">
        <v>3</v>
      </c>
      <c r="G12" s="2">
        <f>F12/$F$13</f>
        <v>0.157894736842105</v>
      </c>
      <c r="J12">
        <v>5</v>
      </c>
      <c r="K12" s="2">
        <f>J12/$J$13</f>
        <v>0.106382978723404</v>
      </c>
      <c r="L12">
        <v>109</v>
      </c>
      <c r="M12" s="2">
        <f>L12/$L$13</f>
        <v>0.516587677725118</v>
      </c>
      <c r="N12">
        <f>SUM(D12,F12,J12,L12)</f>
        <v>118</v>
      </c>
      <c r="O12" s="2">
        <f>N12/$N$13</f>
        <v>0.39202657807309</v>
      </c>
    </row>
    <row r="13" spans="1:15">
      <c r="A13" t="s">
        <v>6</v>
      </c>
      <c r="B13">
        <f>SUM(B9:B12)</f>
        <v>11</v>
      </c>
      <c r="C13" s="2">
        <f>B13/$B$13</f>
        <v>1</v>
      </c>
      <c r="D13">
        <f>SUM(D9:D12)</f>
        <v>11</v>
      </c>
      <c r="E13" s="2">
        <f>D13/$D$13</f>
        <v>1</v>
      </c>
      <c r="F13">
        <f>SUM(F9:F12)</f>
        <v>19</v>
      </c>
      <c r="G13" s="2">
        <f>F13/$F$13</f>
        <v>1</v>
      </c>
      <c r="H13">
        <v>2</v>
      </c>
      <c r="I13" s="2">
        <f>H13/$H$13</f>
        <v>1</v>
      </c>
      <c r="J13">
        <f>SUM(J9:J12)</f>
        <v>47</v>
      </c>
      <c r="K13" s="2">
        <f>J13/$J$13</f>
        <v>1</v>
      </c>
      <c r="L13">
        <f>SUM(L9:L12)</f>
        <v>211</v>
      </c>
      <c r="M13" s="2">
        <f>L13/$L$13</f>
        <v>1</v>
      </c>
      <c r="N13">
        <f>SUM(N9:N12)</f>
        <v>301</v>
      </c>
      <c r="O13" s="2">
        <f>N13/$N$13</f>
        <v>1</v>
      </c>
    </row>
    <row r="15" spans="1:15">
      <c r="A15" s="3" t="s">
        <v>16</v>
      </c>
      <c r="B15" s="1"/>
      <c r="C15" s="4"/>
      <c r="D15" s="1"/>
      <c r="E15" s="4"/>
      <c r="F15" s="1"/>
      <c r="G15" s="4"/>
      <c r="H15" s="1"/>
      <c r="I15" s="4"/>
      <c r="J15" s="1"/>
      <c r="K15" s="4"/>
      <c r="L15" s="1"/>
      <c r="M15" s="4"/>
      <c r="N15" s="1"/>
      <c r="O15" s="4"/>
    </row>
    <row r="16" spans="1:15">
      <c r="A16" t="s">
        <v>17</v>
      </c>
      <c r="B16">
        <v>6</v>
      </c>
      <c r="C16" s="2">
        <f>B16/$B$21</f>
        <v>0.545454545454545</v>
      </c>
      <c r="D16">
        <v>3</v>
      </c>
      <c r="E16" s="2">
        <f>D16/$D$21</f>
        <v>0.272727272727273</v>
      </c>
      <c r="F16">
        <v>7</v>
      </c>
      <c r="G16" s="2">
        <f>F16/$F$21</f>
        <v>0.368421052631579</v>
      </c>
      <c r="J16">
        <v>15</v>
      </c>
      <c r="K16" s="2">
        <f>J16/$J$21</f>
        <v>0.319148936170213</v>
      </c>
      <c r="L16">
        <v>63</v>
      </c>
      <c r="M16" s="2">
        <f>L16/$L$21</f>
        <v>0.298578199052133</v>
      </c>
      <c r="N16">
        <f>SUM(B16,D16,F16,H16,J16,L16)</f>
        <v>94</v>
      </c>
      <c r="O16" s="2">
        <f>N16/$N$21</f>
        <v>0.312292358803987</v>
      </c>
    </row>
    <row r="17" spans="1:15">
      <c r="A17" t="s">
        <v>18</v>
      </c>
      <c r="B17">
        <v>4</v>
      </c>
      <c r="C17" s="2">
        <f>B17/$B$21</f>
        <v>0.363636363636364</v>
      </c>
      <c r="D17">
        <v>3</v>
      </c>
      <c r="E17" s="2">
        <f>D17/$D$21</f>
        <v>0.272727272727273</v>
      </c>
      <c r="F17">
        <v>7</v>
      </c>
      <c r="G17" s="2">
        <f>F17/$F$21</f>
        <v>0.368421052631579</v>
      </c>
      <c r="H17">
        <v>2</v>
      </c>
      <c r="I17" s="2">
        <f>H17/$H$21</f>
        <v>1</v>
      </c>
      <c r="J17">
        <v>19</v>
      </c>
      <c r="K17" s="2">
        <f>J17/$J$21</f>
        <v>0.404255319148936</v>
      </c>
      <c r="L17">
        <v>80</v>
      </c>
      <c r="M17" s="2">
        <f>L17/$L$21</f>
        <v>0.37914691943128</v>
      </c>
      <c r="N17">
        <f>SUM(B17,D17,F17,H17,J17,L17)</f>
        <v>115</v>
      </c>
      <c r="O17" s="2">
        <f>N17/$N$21</f>
        <v>0.382059800664452</v>
      </c>
    </row>
    <row r="18" spans="1:15">
      <c r="A18" t="s">
        <v>19</v>
      </c>
      <c r="D18">
        <v>2</v>
      </c>
      <c r="E18" s="2">
        <f>D18/$D$21</f>
        <v>0.181818181818182</v>
      </c>
      <c r="F18">
        <v>2</v>
      </c>
      <c r="G18" s="2">
        <f>F18/$F$21</f>
        <v>0.105263157894737</v>
      </c>
      <c r="J18">
        <v>8</v>
      </c>
      <c r="K18" s="2">
        <f>J18/$J$21</f>
        <v>0.170212765957447</v>
      </c>
      <c r="L18">
        <v>39</v>
      </c>
      <c r="M18" s="2">
        <f>L18/$L$21</f>
        <v>0.184834123222749</v>
      </c>
      <c r="N18">
        <f>SUM(D18,F18,J18,L18)</f>
        <v>51</v>
      </c>
      <c r="O18" s="2">
        <f>N18/$N$21</f>
        <v>0.169435215946844</v>
      </c>
    </row>
    <row r="19" spans="1:15">
      <c r="A19" t="s">
        <v>20</v>
      </c>
      <c r="L19">
        <v>4</v>
      </c>
      <c r="M19" s="2">
        <f>L19/$L$21</f>
        <v>0.018957345971564</v>
      </c>
      <c r="N19">
        <v>4</v>
      </c>
      <c r="O19" s="2">
        <f>N19/$N$21</f>
        <v>0.0132890365448505</v>
      </c>
    </row>
    <row r="20" spans="1:15">
      <c r="A20" t="s">
        <v>21</v>
      </c>
      <c r="B20">
        <v>1</v>
      </c>
      <c r="C20" s="2">
        <f>B20/$B$21</f>
        <v>0.0909090909090909</v>
      </c>
      <c r="D20">
        <v>3</v>
      </c>
      <c r="E20" s="2">
        <f>D20/$D$21</f>
        <v>0.272727272727273</v>
      </c>
      <c r="F20">
        <v>3</v>
      </c>
      <c r="G20" s="2">
        <f>F20/$F$21</f>
        <v>0.157894736842105</v>
      </c>
      <c r="J20">
        <v>5</v>
      </c>
      <c r="K20" s="2">
        <f>J20/$J$21</f>
        <v>0.106382978723404</v>
      </c>
      <c r="L20">
        <v>25</v>
      </c>
      <c r="M20" s="2">
        <f>L20/$L$21</f>
        <v>0.118483412322275</v>
      </c>
      <c r="N20">
        <f>SUM(B20,D20,F20,J20,L20)</f>
        <v>37</v>
      </c>
      <c r="O20" s="2">
        <f>N20/$N$21</f>
        <v>0.122923588039867</v>
      </c>
    </row>
    <row r="21" spans="1:15">
      <c r="A21" t="s">
        <v>6</v>
      </c>
      <c r="B21">
        <f>SUM(B16:B20)</f>
        <v>11</v>
      </c>
      <c r="C21" s="2">
        <f>B21/$B$21</f>
        <v>1</v>
      </c>
      <c r="D21">
        <f>SUM(D16:D20)</f>
        <v>11</v>
      </c>
      <c r="E21" s="2">
        <f>D21/$D$21</f>
        <v>1</v>
      </c>
      <c r="F21">
        <f>SUM(F16:F20)</f>
        <v>19</v>
      </c>
      <c r="G21" s="2">
        <f>F21/$F$21</f>
        <v>1</v>
      </c>
      <c r="H21">
        <v>2</v>
      </c>
      <c r="I21" s="2">
        <f>H21/$H$21</f>
        <v>1</v>
      </c>
      <c r="J21">
        <f>SUM(J16:J20)</f>
        <v>47</v>
      </c>
      <c r="K21" s="2">
        <f>J21/$J$21</f>
        <v>1</v>
      </c>
      <c r="L21">
        <f>SUM(L16:L20)</f>
        <v>211</v>
      </c>
      <c r="M21" s="2">
        <f>L21/$L$21</f>
        <v>1</v>
      </c>
      <c r="N21">
        <f>SUM(N16:N20)</f>
        <v>301</v>
      </c>
      <c r="O21" s="2">
        <f>N21/$N$21</f>
        <v>1</v>
      </c>
    </row>
    <row r="23" spans="1:15">
      <c r="A23" s="3" t="s">
        <v>22</v>
      </c>
      <c r="B23" s="1"/>
      <c r="C23" s="4"/>
      <c r="D23" s="1"/>
      <c r="E23" s="4"/>
      <c r="F23" s="1"/>
      <c r="G23" s="4"/>
      <c r="H23" s="1"/>
      <c r="I23" s="4"/>
      <c r="J23" s="1"/>
      <c r="K23" s="4"/>
      <c r="L23" s="1"/>
      <c r="M23" s="4"/>
      <c r="N23" s="1"/>
      <c r="O23" s="4"/>
    </row>
    <row r="24" spans="1:15">
      <c r="A24" t="s">
        <v>23</v>
      </c>
      <c r="B24">
        <v>6</v>
      </c>
      <c r="C24" s="2">
        <f>B24/$B$29</f>
        <v>0.545454545454545</v>
      </c>
      <c r="D24">
        <v>2</v>
      </c>
      <c r="E24" s="2">
        <f>D24/$D$29</f>
        <v>0.181818181818182</v>
      </c>
      <c r="F24">
        <v>1</v>
      </c>
      <c r="G24" s="2">
        <f>F24/$F$29</f>
        <v>0.0526315789473684</v>
      </c>
      <c r="H24">
        <v>1</v>
      </c>
      <c r="I24" s="2">
        <f>H24/$H$29</f>
        <v>0.5</v>
      </c>
      <c r="J24">
        <v>14</v>
      </c>
      <c r="K24" s="2">
        <f>J24/$J$29</f>
        <v>0.297872340425532</v>
      </c>
      <c r="L24">
        <v>58</v>
      </c>
      <c r="M24" s="2">
        <f>L24/$L$29</f>
        <v>0.274881516587678</v>
      </c>
      <c r="N24">
        <f>SUM(B24,D24,F24,H24,J24,L24)</f>
        <v>82</v>
      </c>
      <c r="O24" s="2">
        <f>N24/$N$29</f>
        <v>0.272425249169435</v>
      </c>
    </row>
    <row r="25" spans="1:15">
      <c r="A25" t="s">
        <v>24</v>
      </c>
      <c r="B25">
        <v>1</v>
      </c>
      <c r="C25" s="2">
        <f>B25/$B$29</f>
        <v>0.0909090909090909</v>
      </c>
      <c r="D25">
        <v>7</v>
      </c>
      <c r="E25" s="2">
        <f>D25/$D$29</f>
        <v>0.636363636363636</v>
      </c>
      <c r="F25">
        <v>13</v>
      </c>
      <c r="G25" s="2">
        <f>F25/$F$29</f>
        <v>0.684210526315789</v>
      </c>
      <c r="I25" s="2">
        <f>H25/$H$29</f>
        <v>0</v>
      </c>
      <c r="J25">
        <v>22</v>
      </c>
      <c r="K25" s="2">
        <f>J25/$J$29</f>
        <v>0.468085106382979</v>
      </c>
      <c r="L25">
        <v>107</v>
      </c>
      <c r="M25" s="2">
        <f>L25/$L$29</f>
        <v>0.507109004739337</v>
      </c>
      <c r="N25">
        <f>SUM(B25,D25,F25,J25,L25)</f>
        <v>150</v>
      </c>
      <c r="O25" s="2">
        <f>N25/$N$29</f>
        <v>0.498338870431894</v>
      </c>
    </row>
    <row r="26" spans="1:15">
      <c r="A26" t="s">
        <v>25</v>
      </c>
      <c r="B26">
        <v>3</v>
      </c>
      <c r="C26" s="2">
        <f>B26/$B$29</f>
        <v>0.272727272727273</v>
      </c>
      <c r="D26">
        <v>2</v>
      </c>
      <c r="E26" s="2">
        <f>D26/$D$29</f>
        <v>0.181818181818182</v>
      </c>
      <c r="F26">
        <v>4</v>
      </c>
      <c r="G26" s="2">
        <f>F26/$F$29</f>
        <v>0.210526315789474</v>
      </c>
      <c r="H26">
        <v>1</v>
      </c>
      <c r="I26" s="2">
        <f>H26/$H$29</f>
        <v>0.5</v>
      </c>
      <c r="J26">
        <v>10</v>
      </c>
      <c r="K26" s="2">
        <f>J26/$J$29</f>
        <v>0.212765957446809</v>
      </c>
      <c r="L26">
        <v>36</v>
      </c>
      <c r="M26" s="2">
        <f>L26/$L$29</f>
        <v>0.170616113744076</v>
      </c>
      <c r="N26">
        <f>SUM(L26,J26,H26,F26,D26,B26)</f>
        <v>56</v>
      </c>
      <c r="O26" s="2">
        <f>N26/$N$29</f>
        <v>0.186046511627907</v>
      </c>
    </row>
    <row r="27" spans="1:15">
      <c r="A27" t="s">
        <v>26</v>
      </c>
      <c r="F27">
        <v>1</v>
      </c>
      <c r="G27" s="2">
        <f>F27/$F$29</f>
        <v>0.0526315789473684</v>
      </c>
      <c r="J27">
        <v>1</v>
      </c>
      <c r="K27" s="2">
        <f>J27/$J$29</f>
        <v>0.0212765957446809</v>
      </c>
      <c r="L27">
        <v>3</v>
      </c>
      <c r="M27" s="2">
        <f>L27/$L$29</f>
        <v>0.014218009478673</v>
      </c>
      <c r="N27">
        <f>SUM(L27,J27,F27)</f>
        <v>5</v>
      </c>
      <c r="O27" s="2">
        <f>N27/$N$29</f>
        <v>0.0166112956810631</v>
      </c>
    </row>
    <row r="28" spans="1:15">
      <c r="A28" t="s">
        <v>27</v>
      </c>
      <c r="B28">
        <v>1</v>
      </c>
      <c r="C28" s="2">
        <f>B28/$B$29</f>
        <v>0.0909090909090909</v>
      </c>
      <c r="L28">
        <v>7</v>
      </c>
      <c r="M28" s="2">
        <f>L28/$L$29</f>
        <v>0.033175355450237</v>
      </c>
      <c r="N28">
        <f>SUM(L28,B28)</f>
        <v>8</v>
      </c>
      <c r="O28" s="2">
        <f>N28/$N$29</f>
        <v>0.026578073089701</v>
      </c>
    </row>
    <row r="29" spans="1:15">
      <c r="A29" t="s">
        <v>6</v>
      </c>
      <c r="B29">
        <f>SUM(B24:B28)</f>
        <v>11</v>
      </c>
      <c r="C29" s="2">
        <f>B29/$B$29</f>
        <v>1</v>
      </c>
      <c r="D29">
        <f>SUM(D24:D28)</f>
        <v>11</v>
      </c>
      <c r="E29" s="2">
        <f>D29/$D$29</f>
        <v>1</v>
      </c>
      <c r="F29">
        <f>SUM(F24:F28)</f>
        <v>19</v>
      </c>
      <c r="G29" s="2">
        <f>F29/$F$29</f>
        <v>1</v>
      </c>
      <c r="H29">
        <f>SUM(H24:H28)</f>
        <v>2</v>
      </c>
      <c r="I29" s="2">
        <f>H29/$H$29</f>
        <v>1</v>
      </c>
      <c r="J29">
        <f>SUM(J24:J28)</f>
        <v>47</v>
      </c>
      <c r="K29" s="2">
        <f>J29/$J$29</f>
        <v>1</v>
      </c>
      <c r="L29">
        <f>SUM(L24:L28)</f>
        <v>211</v>
      </c>
      <c r="M29" s="2">
        <f>L29/$L$29</f>
        <v>1</v>
      </c>
      <c r="N29">
        <f>SUM(N24:N28)</f>
        <v>301</v>
      </c>
      <c r="O29" s="2">
        <f>N29/$N$29</f>
        <v>1</v>
      </c>
    </row>
    <row r="31" spans="1:15">
      <c r="A31" s="3" t="s">
        <v>28</v>
      </c>
      <c r="B31" s="1"/>
      <c r="C31" s="4"/>
      <c r="D31" s="1"/>
      <c r="E31" s="4"/>
      <c r="F31" s="1"/>
      <c r="G31" s="4"/>
      <c r="H31" s="1"/>
      <c r="I31" s="4"/>
      <c r="J31" s="1"/>
      <c r="K31" s="4"/>
      <c r="L31" s="1"/>
      <c r="M31" s="4"/>
      <c r="N31" s="1"/>
      <c r="O31" s="4"/>
    </row>
    <row r="32" spans="1:15">
      <c r="A32" t="s">
        <v>23</v>
      </c>
      <c r="B32">
        <v>1</v>
      </c>
      <c r="C32" s="2">
        <f>B32/$B$37</f>
        <v>0.0909090909090909</v>
      </c>
      <c r="F32">
        <v>1</v>
      </c>
      <c r="G32" s="2">
        <f>F32/$F$37</f>
        <v>0.0526315789473684</v>
      </c>
      <c r="J32">
        <v>6</v>
      </c>
      <c r="K32" s="2">
        <f>J32/$J$37</f>
        <v>0.127659574468085</v>
      </c>
      <c r="L32">
        <v>19</v>
      </c>
      <c r="M32" s="2">
        <f>L32/$L$37</f>
        <v>0.0900473933649289</v>
      </c>
      <c r="N32">
        <f>SUM(L32,J32,F32,B32)</f>
        <v>27</v>
      </c>
      <c r="O32" s="2">
        <f>N32/$N$37</f>
        <v>0.0897009966777409</v>
      </c>
    </row>
    <row r="33" spans="1:15">
      <c r="A33" t="s">
        <v>24</v>
      </c>
      <c r="B33">
        <v>5</v>
      </c>
      <c r="C33" s="2">
        <f>B33/$B$37</f>
        <v>0.454545454545455</v>
      </c>
      <c r="D33">
        <v>6</v>
      </c>
      <c r="E33" s="2">
        <f>D33/$D$37</f>
        <v>0.545454545454545</v>
      </c>
      <c r="F33">
        <v>7</v>
      </c>
      <c r="G33" s="2">
        <f>F33/$F$37</f>
        <v>0.368421052631579</v>
      </c>
      <c r="H33">
        <v>1</v>
      </c>
      <c r="I33" s="2">
        <f>H33/$H$37</f>
        <v>0.5</v>
      </c>
      <c r="J33">
        <v>26</v>
      </c>
      <c r="K33" s="2">
        <f>J33/$J$37</f>
        <v>0.553191489361702</v>
      </c>
      <c r="L33">
        <v>89</v>
      </c>
      <c r="M33" s="2">
        <f>L33/$L$37</f>
        <v>0.421800947867299</v>
      </c>
      <c r="N33">
        <f>SUM(L33,J33,H33,F33,D33,B33)</f>
        <v>134</v>
      </c>
      <c r="O33" s="2">
        <f>N33/$N$37</f>
        <v>0.445182724252492</v>
      </c>
    </row>
    <row r="34" spans="1:15">
      <c r="A34" t="s">
        <v>25</v>
      </c>
      <c r="B34">
        <v>4</v>
      </c>
      <c r="C34" s="2">
        <f>B34/$B$37</f>
        <v>0.363636363636364</v>
      </c>
      <c r="D34">
        <v>3</v>
      </c>
      <c r="E34" s="2">
        <f>D34/$D$37</f>
        <v>0.272727272727273</v>
      </c>
      <c r="F34">
        <v>6</v>
      </c>
      <c r="G34" s="2">
        <f>F34/$F$37</f>
        <v>0.315789473684211</v>
      </c>
      <c r="H34">
        <v>1</v>
      </c>
      <c r="I34" s="2">
        <f>H34/$H$37</f>
        <v>0.5</v>
      </c>
      <c r="J34">
        <v>11</v>
      </c>
      <c r="K34" s="2">
        <f>J34/$J$37</f>
        <v>0.234042553191489</v>
      </c>
      <c r="L34">
        <v>61</v>
      </c>
      <c r="M34" s="2">
        <f>L34/$L$37</f>
        <v>0.289099526066351</v>
      </c>
      <c r="N34">
        <f>SUM(L34,J34,H34,F34,D34,B34)</f>
        <v>86</v>
      </c>
      <c r="O34" s="2">
        <f>N34/$N$37</f>
        <v>0.285714285714286</v>
      </c>
    </row>
    <row r="35" spans="1:15">
      <c r="A35" t="s">
        <v>26</v>
      </c>
      <c r="F35">
        <v>3</v>
      </c>
      <c r="G35" s="2">
        <f>F35/$F$37</f>
        <v>0.157894736842105</v>
      </c>
      <c r="J35">
        <v>3</v>
      </c>
      <c r="K35" s="2">
        <f>J35/$J$37</f>
        <v>0.0638297872340425</v>
      </c>
      <c r="L35">
        <v>20</v>
      </c>
      <c r="M35" s="2">
        <f>L35/$L$37</f>
        <v>0.0947867298578199</v>
      </c>
      <c r="N35">
        <f>SUM(L35,J35,F35)</f>
        <v>26</v>
      </c>
      <c r="O35" s="2">
        <f>N35/$N$37</f>
        <v>0.0863787375415282</v>
      </c>
    </row>
    <row r="36" spans="1:15">
      <c r="A36" t="s">
        <v>27</v>
      </c>
      <c r="B36">
        <v>1</v>
      </c>
      <c r="C36" s="2">
        <f>B36/$B$37</f>
        <v>0.0909090909090909</v>
      </c>
      <c r="D36">
        <v>2</v>
      </c>
      <c r="E36" s="2">
        <f>D36/$D$37</f>
        <v>0.181818181818182</v>
      </c>
      <c r="F36">
        <v>2</v>
      </c>
      <c r="G36" s="2">
        <f>F36/$F$37</f>
        <v>0.105263157894737</v>
      </c>
      <c r="J36">
        <v>1</v>
      </c>
      <c r="K36" s="2">
        <f>J36/$J$37</f>
        <v>0.0212765957446809</v>
      </c>
      <c r="L36">
        <v>22</v>
      </c>
      <c r="M36" s="2">
        <f>L36/$L$37</f>
        <v>0.104265402843602</v>
      </c>
      <c r="N36">
        <f>SUM(L36,J36,F36,D36,B36)</f>
        <v>28</v>
      </c>
      <c r="O36" s="2">
        <f>N36/$N$37</f>
        <v>0.0930232558139535</v>
      </c>
    </row>
    <row r="37" spans="1:15">
      <c r="A37" t="s">
        <v>6</v>
      </c>
      <c r="B37">
        <f>SUM(B32:B36)</f>
        <v>11</v>
      </c>
      <c r="C37" s="2">
        <f>B37/$B$37</f>
        <v>1</v>
      </c>
      <c r="D37">
        <f>SUM(D32:D36)</f>
        <v>11</v>
      </c>
      <c r="E37" s="2">
        <f>D37/$D$37</f>
        <v>1</v>
      </c>
      <c r="F37">
        <f>SUM(F32:F36)</f>
        <v>19</v>
      </c>
      <c r="G37" s="2">
        <f>F37/$F$37</f>
        <v>1</v>
      </c>
      <c r="H37">
        <v>2</v>
      </c>
      <c r="I37" s="2">
        <f>H37/$H$37</f>
        <v>1</v>
      </c>
      <c r="J37">
        <f>SUM(J32:J36)</f>
        <v>47</v>
      </c>
      <c r="K37" s="2">
        <f>J37/$J$37</f>
        <v>1</v>
      </c>
      <c r="L37">
        <f>SUM(L32:L36)</f>
        <v>211</v>
      </c>
      <c r="M37" s="2">
        <f>L37/$L$37</f>
        <v>1</v>
      </c>
      <c r="N37">
        <f>SUM(N32:N36)</f>
        <v>301</v>
      </c>
      <c r="O37" s="2">
        <f>N37/$N$37</f>
        <v>1</v>
      </c>
    </row>
    <row r="39" spans="1:15">
      <c r="A39" s="3" t="s">
        <v>29</v>
      </c>
      <c r="B39" s="1"/>
      <c r="C39" s="4"/>
      <c r="D39" s="1"/>
      <c r="E39" s="4"/>
      <c r="F39" s="1"/>
      <c r="G39" s="4"/>
      <c r="H39" s="1"/>
      <c r="I39" s="4"/>
      <c r="J39" s="1"/>
      <c r="K39" s="4"/>
      <c r="L39" s="1"/>
      <c r="M39" s="4"/>
      <c r="N39" s="1"/>
      <c r="O39" s="4"/>
    </row>
    <row r="40" spans="1:15">
      <c r="A40" t="s">
        <v>30</v>
      </c>
      <c r="B40">
        <v>4</v>
      </c>
      <c r="C40" s="2">
        <f>B40/$B$45</f>
        <v>0.363636363636364</v>
      </c>
      <c r="D40">
        <v>3</v>
      </c>
      <c r="E40" s="2">
        <f>D40/$D$45</f>
        <v>0.272727272727273</v>
      </c>
      <c r="F40">
        <v>6</v>
      </c>
      <c r="G40" s="2">
        <f>F40/$F$45</f>
        <v>0.315789473684211</v>
      </c>
      <c r="H40">
        <v>1</v>
      </c>
      <c r="I40" s="2">
        <f>H40/$H$45</f>
        <v>0.5</v>
      </c>
      <c r="J40">
        <v>19</v>
      </c>
      <c r="K40" s="2">
        <f>J40/$J$45</f>
        <v>0.404255319148936</v>
      </c>
      <c r="L40">
        <v>73</v>
      </c>
      <c r="M40" s="2">
        <f>L40/$L$45</f>
        <v>0.345971563981043</v>
      </c>
      <c r="N40">
        <f>SUM(L40,J40,H40,F40,D40,B40)</f>
        <v>106</v>
      </c>
      <c r="O40" s="2">
        <f>N40/$N$45</f>
        <v>0.352159468438538</v>
      </c>
    </row>
    <row r="41" spans="1:15">
      <c r="A41" t="s">
        <v>31</v>
      </c>
      <c r="L41">
        <v>8</v>
      </c>
      <c r="M41" s="2">
        <f>L41/$L$45</f>
        <v>0.037914691943128</v>
      </c>
      <c r="N41">
        <f>SUM(L41)</f>
        <v>8</v>
      </c>
      <c r="O41" s="2">
        <f>N41/$N$45</f>
        <v>0.026578073089701</v>
      </c>
    </row>
    <row r="42" spans="1:15">
      <c r="A42" t="s">
        <v>32</v>
      </c>
      <c r="D42">
        <v>2</v>
      </c>
      <c r="E42" s="2">
        <f>D42/$D$45</f>
        <v>0.181818181818182</v>
      </c>
      <c r="F42">
        <v>4</v>
      </c>
      <c r="G42" s="2">
        <f>F42/$F$45</f>
        <v>0.210526315789474</v>
      </c>
      <c r="J42">
        <v>13</v>
      </c>
      <c r="K42" s="2">
        <f>J42/$J$45</f>
        <v>0.276595744680851</v>
      </c>
      <c r="L42">
        <v>52</v>
      </c>
      <c r="M42" s="2">
        <f>L42/$L$45</f>
        <v>0.246445497630332</v>
      </c>
      <c r="N42">
        <f>SUM(L42,J42,F42,D42)</f>
        <v>71</v>
      </c>
      <c r="O42" s="2">
        <f>N42/$N$45</f>
        <v>0.235880398671096</v>
      </c>
    </row>
    <row r="43" spans="1:15">
      <c r="A43" t="s">
        <v>33</v>
      </c>
      <c r="D43">
        <v>1</v>
      </c>
      <c r="E43" s="2">
        <f>D43/$D$45</f>
        <v>0.0909090909090909</v>
      </c>
      <c r="F43">
        <v>1</v>
      </c>
      <c r="G43" s="2">
        <f>F43/$F$45</f>
        <v>0.0526315789473684</v>
      </c>
      <c r="J43">
        <v>1</v>
      </c>
      <c r="K43" s="2">
        <f>J43/$J$45</f>
        <v>0.0212765957446809</v>
      </c>
      <c r="L43">
        <v>10</v>
      </c>
      <c r="M43" s="2">
        <f>L43/$L$45</f>
        <v>0.0473933649289099</v>
      </c>
      <c r="N43">
        <f>SUM(L43,J43,F43,D43)</f>
        <v>13</v>
      </c>
      <c r="O43" s="2">
        <f>N43/$N$45</f>
        <v>0.0431893687707641</v>
      </c>
    </row>
    <row r="44" spans="1:15">
      <c r="A44" t="s">
        <v>21</v>
      </c>
      <c r="B44">
        <v>7</v>
      </c>
      <c r="C44" s="2">
        <f>B44/$B$45</f>
        <v>0.636363636363636</v>
      </c>
      <c r="D44">
        <v>5</v>
      </c>
      <c r="E44" s="2">
        <f>D44/$D$45</f>
        <v>0.454545454545455</v>
      </c>
      <c r="F44">
        <v>8</v>
      </c>
      <c r="G44" s="2">
        <f>F44/$F$45</f>
        <v>0.421052631578947</v>
      </c>
      <c r="H44">
        <v>1</v>
      </c>
      <c r="I44" s="2">
        <f>H44/$H$45</f>
        <v>0.5</v>
      </c>
      <c r="J44">
        <v>14</v>
      </c>
      <c r="K44" s="2">
        <f>J44/$J$45</f>
        <v>0.297872340425532</v>
      </c>
      <c r="L44">
        <v>68</v>
      </c>
      <c r="M44" s="2">
        <f>L44/$L$45</f>
        <v>0.322274881516588</v>
      </c>
      <c r="N44">
        <f>SUM(L44,J44,H44,F44,D44,B44)</f>
        <v>103</v>
      </c>
      <c r="O44" s="2">
        <f>N44/$N$45</f>
        <v>0.3421926910299</v>
      </c>
    </row>
    <row r="45" spans="1:15">
      <c r="A45" t="s">
        <v>6</v>
      </c>
      <c r="B45">
        <f>SUM(B40:B44)</f>
        <v>11</v>
      </c>
      <c r="C45" s="2">
        <f>B45/$B$45</f>
        <v>1</v>
      </c>
      <c r="D45">
        <f>SUM(D40:D44)</f>
        <v>11</v>
      </c>
      <c r="E45" s="2">
        <f>D45/$D$45</f>
        <v>1</v>
      </c>
      <c r="F45">
        <f>SUM(F40:F44)</f>
        <v>19</v>
      </c>
      <c r="G45" s="2">
        <f>F45/$F$45</f>
        <v>1</v>
      </c>
      <c r="H45">
        <v>2</v>
      </c>
      <c r="I45" s="2">
        <f>H45/$H$45</f>
        <v>1</v>
      </c>
      <c r="J45">
        <f>SUM(J40:J44)</f>
        <v>47</v>
      </c>
      <c r="K45" s="2">
        <f>J45/$J$45</f>
        <v>1</v>
      </c>
      <c r="L45">
        <f>SUM(L40:L44)</f>
        <v>211</v>
      </c>
      <c r="M45" s="2">
        <f>L45/$L$45</f>
        <v>1</v>
      </c>
      <c r="N45">
        <f>SUM(N40:N44)</f>
        <v>301</v>
      </c>
      <c r="O45" s="2">
        <f>N45/$N$45</f>
        <v>1</v>
      </c>
    </row>
    <row r="47" spans="1:15">
      <c r="A47" s="3" t="s">
        <v>34</v>
      </c>
      <c r="B47" s="1"/>
      <c r="C47" s="4"/>
      <c r="D47" s="1"/>
      <c r="E47" s="4"/>
      <c r="F47" s="1"/>
      <c r="G47" s="4"/>
      <c r="H47" s="1"/>
      <c r="I47" s="4"/>
      <c r="J47" s="1"/>
      <c r="K47" s="4"/>
      <c r="L47" s="1"/>
      <c r="M47" s="4"/>
      <c r="N47" s="1"/>
      <c r="O47" s="4"/>
    </row>
    <row r="48" spans="1:15">
      <c r="A48" t="s">
        <v>35</v>
      </c>
      <c r="D48">
        <v>1</v>
      </c>
      <c r="E48" s="2">
        <f>D48/$D$53</f>
        <v>0.0909090909090909</v>
      </c>
      <c r="F48">
        <v>2</v>
      </c>
      <c r="G48" s="2">
        <f>F48/$F$53</f>
        <v>0.105263157894737</v>
      </c>
      <c r="J48">
        <v>4</v>
      </c>
      <c r="K48" s="2">
        <f>J48/$J$53</f>
        <v>0.0851063829787234</v>
      </c>
      <c r="L48">
        <v>18</v>
      </c>
      <c r="M48" s="2">
        <f>L48/$L$53</f>
        <v>0.0853080568720379</v>
      </c>
      <c r="N48">
        <f>SUM(L48,J48,F48,D48)</f>
        <v>25</v>
      </c>
      <c r="O48" s="2">
        <f>N48/$N$53</f>
        <v>0.0830564784053156</v>
      </c>
    </row>
    <row r="49" spans="1:15">
      <c r="A49" t="s">
        <v>36</v>
      </c>
      <c r="B49">
        <v>2</v>
      </c>
      <c r="C49" s="2">
        <f>B49/$B$53</f>
        <v>0.181818181818182</v>
      </c>
      <c r="D49">
        <v>1</v>
      </c>
      <c r="E49" s="2">
        <f>D49/$D$53</f>
        <v>0.0909090909090909</v>
      </c>
      <c r="F49">
        <v>6</v>
      </c>
      <c r="G49" s="2">
        <f>F49/$F$53</f>
        <v>0.315789473684211</v>
      </c>
      <c r="H49">
        <v>1</v>
      </c>
      <c r="I49" s="2">
        <f>H49/$H$53</f>
        <v>0.5</v>
      </c>
      <c r="J49">
        <v>16</v>
      </c>
      <c r="K49" s="2">
        <f>J49/$J$53</f>
        <v>0.340425531914894</v>
      </c>
      <c r="L49">
        <v>73</v>
      </c>
      <c r="M49" s="2">
        <f>L49/$L$53</f>
        <v>0.345971563981043</v>
      </c>
      <c r="N49">
        <f>SUM(L49,J49,H49,F49,D49,B49)</f>
        <v>99</v>
      </c>
      <c r="O49" s="2">
        <f>N49/$N$53</f>
        <v>0.32890365448505</v>
      </c>
    </row>
    <row r="50" spans="1:15">
      <c r="A50" t="s">
        <v>37</v>
      </c>
      <c r="D50">
        <v>1</v>
      </c>
      <c r="E50" s="2">
        <f>D50/$D$53</f>
        <v>0.0909090909090909</v>
      </c>
      <c r="J50">
        <v>3</v>
      </c>
      <c r="K50" s="2">
        <f>J50/$J$53</f>
        <v>0.0638297872340425</v>
      </c>
      <c r="L50">
        <v>12</v>
      </c>
      <c r="M50" s="2">
        <f>L50/$L$53</f>
        <v>0.0568720379146919</v>
      </c>
      <c r="N50">
        <f>SUM(L50,J50,D50)</f>
        <v>16</v>
      </c>
      <c r="O50" s="2">
        <f>N50/$N$53</f>
        <v>0.053156146179402</v>
      </c>
    </row>
    <row r="51" spans="1:15">
      <c r="A51" t="s">
        <v>38</v>
      </c>
      <c r="B51">
        <v>1</v>
      </c>
      <c r="C51" s="2">
        <f>B51/$B$53</f>
        <v>0.0909090909090909</v>
      </c>
      <c r="D51">
        <v>2</v>
      </c>
      <c r="E51" s="2">
        <f>D51/$D$53</f>
        <v>0.181818181818182</v>
      </c>
      <c r="F51">
        <v>4</v>
      </c>
      <c r="G51" s="2">
        <f>F51/$F$53</f>
        <v>0.210526315789474</v>
      </c>
      <c r="J51">
        <v>2</v>
      </c>
      <c r="K51" s="2">
        <f>J51/$J$53</f>
        <v>0.0425531914893617</v>
      </c>
      <c r="L51">
        <v>4</v>
      </c>
      <c r="M51" s="2">
        <f>L51/$L$53</f>
        <v>0.018957345971564</v>
      </c>
      <c r="N51">
        <f>SUM(L51,J51,F51,D51,B51)</f>
        <v>13</v>
      </c>
      <c r="O51" s="2">
        <f>N51/$N$53</f>
        <v>0.0431893687707641</v>
      </c>
    </row>
    <row r="52" spans="1:15">
      <c r="A52" t="s">
        <v>21</v>
      </c>
      <c r="B52">
        <v>8</v>
      </c>
      <c r="C52" s="2">
        <f>B52/$B$53</f>
        <v>0.727272727272727</v>
      </c>
      <c r="D52">
        <v>6</v>
      </c>
      <c r="E52" s="2">
        <f>D52/$D$53</f>
        <v>0.545454545454545</v>
      </c>
      <c r="F52">
        <v>7</v>
      </c>
      <c r="G52" s="2">
        <f>F52/$F$53</f>
        <v>0.368421052631579</v>
      </c>
      <c r="H52">
        <v>1</v>
      </c>
      <c r="I52" s="2">
        <f>H52/$H$53</f>
        <v>0.5</v>
      </c>
      <c r="J52">
        <v>22</v>
      </c>
      <c r="K52" s="2">
        <f>J52/$J$53</f>
        <v>0.468085106382979</v>
      </c>
      <c r="L52">
        <v>104</v>
      </c>
      <c r="M52" s="2">
        <f>L52/$L$53</f>
        <v>0.492890995260663</v>
      </c>
      <c r="N52">
        <f>SUM(L52,J52,H52,F52,D52,B52)</f>
        <v>148</v>
      </c>
      <c r="O52" s="2">
        <f>N52/$N$53</f>
        <v>0.491694352159468</v>
      </c>
    </row>
    <row r="53" spans="1:15">
      <c r="A53" t="s">
        <v>6</v>
      </c>
      <c r="B53">
        <f>SUM(B48:B52)</f>
        <v>11</v>
      </c>
      <c r="C53" s="2">
        <f>B53/$B$53</f>
        <v>1</v>
      </c>
      <c r="D53">
        <f>SUM(D48:D52)</f>
        <v>11</v>
      </c>
      <c r="E53" s="2">
        <f>D53/$D$53</f>
        <v>1</v>
      </c>
      <c r="F53">
        <f>SUM(F48:F52)</f>
        <v>19</v>
      </c>
      <c r="G53" s="2">
        <f>F53/$F$53</f>
        <v>1</v>
      </c>
      <c r="H53">
        <v>2</v>
      </c>
      <c r="I53" s="2">
        <f>H53/$H$53</f>
        <v>1</v>
      </c>
      <c r="J53">
        <f>SUM(J48:J52)</f>
        <v>47</v>
      </c>
      <c r="K53" s="2">
        <f>J53/$J$53</f>
        <v>1</v>
      </c>
      <c r="L53">
        <f>SUM(L48:L52)</f>
        <v>211</v>
      </c>
      <c r="M53" s="2">
        <f>L53/$L$53</f>
        <v>1</v>
      </c>
      <c r="N53">
        <f>SUM(N48:N52)</f>
        <v>301</v>
      </c>
      <c r="O53" s="2">
        <f>N53/$N$53</f>
        <v>1</v>
      </c>
    </row>
    <row r="55" s="1" customFormat="1" spans="1:15">
      <c r="A55" s="3" t="s">
        <v>39</v>
      </c>
      <c r="C55" s="4"/>
      <c r="E55" s="4"/>
      <c r="G55" s="4"/>
      <c r="I55" s="4"/>
      <c r="K55" s="4"/>
      <c r="M55" s="4"/>
      <c r="O55" s="4"/>
    </row>
    <row r="56" spans="1:15">
      <c r="A56" t="s">
        <v>40</v>
      </c>
      <c r="B56">
        <v>2</v>
      </c>
      <c r="C56" s="2">
        <f>B56/$B$62</f>
        <v>0.181818181818182</v>
      </c>
      <c r="F56">
        <v>2</v>
      </c>
      <c r="G56" s="2">
        <f>F56/$F$62</f>
        <v>0.105263157894737</v>
      </c>
      <c r="J56">
        <v>2</v>
      </c>
      <c r="K56" s="2">
        <f>J56/$J$62</f>
        <v>0.0425531914893617</v>
      </c>
      <c r="L56">
        <v>33</v>
      </c>
      <c r="M56" s="2">
        <f>L56/$L$62</f>
        <v>0.156398104265403</v>
      </c>
      <c r="N56">
        <f>SUM(L56,J56,F56,B56)</f>
        <v>39</v>
      </c>
      <c r="O56" s="2">
        <f>N56/$N$62</f>
        <v>0.129568106312292</v>
      </c>
    </row>
    <row r="57" spans="1:15">
      <c r="A57" t="s">
        <v>41</v>
      </c>
      <c r="D57">
        <v>1</v>
      </c>
      <c r="E57" s="2">
        <f t="shared" ref="E57:E62" si="0">D57/$D$62</f>
        <v>0.0909090909090909</v>
      </c>
      <c r="F57">
        <v>1</v>
      </c>
      <c r="G57" s="2">
        <f t="shared" ref="G57:G62" si="1">F57/$F$62</f>
        <v>0.0526315789473684</v>
      </c>
      <c r="J57">
        <v>6</v>
      </c>
      <c r="K57" s="2">
        <f t="shared" ref="K57:K62" si="2">J57/$J$62</f>
        <v>0.127659574468085</v>
      </c>
      <c r="L57">
        <v>42</v>
      </c>
      <c r="M57" s="2">
        <f t="shared" ref="M57:M62" si="3">L57/$L$62</f>
        <v>0.199052132701422</v>
      </c>
      <c r="N57">
        <f>SUM(L57,J57,F57,D57)</f>
        <v>50</v>
      </c>
      <c r="O57" s="2">
        <f t="shared" ref="O57:O62" si="4">N57/$N$62</f>
        <v>0.166112956810631</v>
      </c>
    </row>
    <row r="58" spans="1:15">
      <c r="A58" t="s">
        <v>42</v>
      </c>
      <c r="D58">
        <v>1</v>
      </c>
      <c r="E58" s="2">
        <f t="shared" si="0"/>
        <v>0.0909090909090909</v>
      </c>
      <c r="J58">
        <v>1</v>
      </c>
      <c r="K58" s="2">
        <f t="shared" si="2"/>
        <v>0.0212765957446809</v>
      </c>
      <c r="L58">
        <v>15</v>
      </c>
      <c r="M58" s="2">
        <f t="shared" si="3"/>
        <v>0.0710900473933649</v>
      </c>
      <c r="N58">
        <f>SUM(L58,J58,D58)</f>
        <v>17</v>
      </c>
      <c r="O58" s="2">
        <f t="shared" si="4"/>
        <v>0.0564784053156146</v>
      </c>
    </row>
    <row r="59" spans="1:15">
      <c r="A59" t="s">
        <v>43</v>
      </c>
      <c r="B59">
        <v>2</v>
      </c>
      <c r="C59" s="2">
        <f t="shared" ref="C57:C62" si="5">B59/$B$62</f>
        <v>0.181818181818182</v>
      </c>
      <c r="D59">
        <v>2</v>
      </c>
      <c r="E59" s="2">
        <f t="shared" si="0"/>
        <v>0.181818181818182</v>
      </c>
      <c r="F59">
        <v>5</v>
      </c>
      <c r="G59" s="2">
        <f t="shared" si="1"/>
        <v>0.263157894736842</v>
      </c>
      <c r="J59">
        <v>22</v>
      </c>
      <c r="K59" s="2">
        <f t="shared" si="2"/>
        <v>0.468085106382979</v>
      </c>
      <c r="L59">
        <v>21</v>
      </c>
      <c r="M59" s="2">
        <f t="shared" si="3"/>
        <v>0.0995260663507109</v>
      </c>
      <c r="N59">
        <f>SUM(L59,J59,F59,D59,B59)</f>
        <v>52</v>
      </c>
      <c r="O59" s="2">
        <f t="shared" si="4"/>
        <v>0.172757475083056</v>
      </c>
    </row>
    <row r="60" spans="1:15">
      <c r="A60" t="s">
        <v>44</v>
      </c>
      <c r="B60">
        <v>3</v>
      </c>
      <c r="C60" s="2">
        <f t="shared" si="5"/>
        <v>0.272727272727273</v>
      </c>
      <c r="D60">
        <v>5</v>
      </c>
      <c r="E60" s="2">
        <f t="shared" si="0"/>
        <v>0.454545454545455</v>
      </c>
      <c r="F60">
        <v>1</v>
      </c>
      <c r="G60" s="2">
        <f t="shared" si="1"/>
        <v>0.0526315789473684</v>
      </c>
      <c r="J60">
        <v>10</v>
      </c>
      <c r="K60" s="2">
        <f t="shared" si="2"/>
        <v>0.212765957446809</v>
      </c>
      <c r="L60">
        <v>7</v>
      </c>
      <c r="M60" s="2">
        <f t="shared" si="3"/>
        <v>0.033175355450237</v>
      </c>
      <c r="N60">
        <f>SUM(L60,J60,F60,D60,B60)</f>
        <v>26</v>
      </c>
      <c r="O60" s="2">
        <f t="shared" si="4"/>
        <v>0.0863787375415282</v>
      </c>
    </row>
    <row r="61" spans="1:15">
      <c r="A61" t="s">
        <v>21</v>
      </c>
      <c r="B61">
        <v>4</v>
      </c>
      <c r="C61" s="2">
        <f t="shared" si="5"/>
        <v>0.363636363636364</v>
      </c>
      <c r="D61">
        <v>2</v>
      </c>
      <c r="E61" s="2">
        <f t="shared" si="0"/>
        <v>0.181818181818182</v>
      </c>
      <c r="F61">
        <v>10</v>
      </c>
      <c r="G61" s="2">
        <f t="shared" si="1"/>
        <v>0.526315789473684</v>
      </c>
      <c r="H61">
        <v>2</v>
      </c>
      <c r="I61" s="2">
        <f>H61/$H$62</f>
        <v>1</v>
      </c>
      <c r="J61">
        <v>6</v>
      </c>
      <c r="K61" s="2">
        <f t="shared" si="2"/>
        <v>0.127659574468085</v>
      </c>
      <c r="L61">
        <v>93</v>
      </c>
      <c r="M61" s="2">
        <f t="shared" si="3"/>
        <v>0.440758293838863</v>
      </c>
      <c r="N61">
        <f>SUM(L61,J61,H61,F61,D61,B61)</f>
        <v>117</v>
      </c>
      <c r="O61" s="2">
        <f t="shared" si="4"/>
        <v>0.388704318936877</v>
      </c>
    </row>
    <row r="62" spans="1:15">
      <c r="A62" t="s">
        <v>6</v>
      </c>
      <c r="B62">
        <f>SUM(B56:B61)</f>
        <v>11</v>
      </c>
      <c r="C62" s="2">
        <f t="shared" si="5"/>
        <v>1</v>
      </c>
      <c r="D62">
        <f>SUM(D56:D61)</f>
        <v>11</v>
      </c>
      <c r="E62" s="2">
        <f t="shared" si="0"/>
        <v>1</v>
      </c>
      <c r="F62">
        <f>SUM(F56:F61)</f>
        <v>19</v>
      </c>
      <c r="G62" s="2">
        <f t="shared" si="1"/>
        <v>1</v>
      </c>
      <c r="H62">
        <v>2</v>
      </c>
      <c r="I62" s="2">
        <f>H62/$H$62</f>
        <v>1</v>
      </c>
      <c r="J62">
        <f>SUM(J56:J61)</f>
        <v>47</v>
      </c>
      <c r="K62" s="2">
        <f t="shared" si="2"/>
        <v>1</v>
      </c>
      <c r="L62">
        <f>SUM(L56:L61)</f>
        <v>211</v>
      </c>
      <c r="M62" s="2">
        <f t="shared" si="3"/>
        <v>1</v>
      </c>
      <c r="N62">
        <f>SUM(N56:N61)</f>
        <v>301</v>
      </c>
      <c r="O62" s="2">
        <f t="shared" si="4"/>
        <v>1</v>
      </c>
    </row>
    <row r="64" s="1" customFormat="1" spans="1:15">
      <c r="A64" s="3" t="s">
        <v>45</v>
      </c>
      <c r="C64" s="4"/>
      <c r="E64" s="4"/>
      <c r="G64" s="4"/>
      <c r="I64" s="4"/>
      <c r="K64" s="4"/>
      <c r="M64" s="4"/>
      <c r="O64" s="4"/>
    </row>
    <row r="65" spans="1:15">
      <c r="A65" t="s">
        <v>30</v>
      </c>
      <c r="B65">
        <v>1</v>
      </c>
      <c r="C65" s="2">
        <f>B65/$B$70</f>
        <v>0.0909090909090909</v>
      </c>
      <c r="F65">
        <v>3</v>
      </c>
      <c r="G65" s="2">
        <f>F65/$F$70</f>
        <v>0.157894736842105</v>
      </c>
      <c r="L65">
        <v>40</v>
      </c>
      <c r="M65" s="2">
        <f>L65/$L$70</f>
        <v>0.18957345971564</v>
      </c>
      <c r="N65">
        <f>SUM(L65,F65,B65)</f>
        <v>44</v>
      </c>
      <c r="O65" s="2">
        <f>N65/$N$70</f>
        <v>0.146179401993355</v>
      </c>
    </row>
    <row r="66" spans="1:15">
      <c r="A66" t="s">
        <v>31</v>
      </c>
      <c r="B66">
        <v>1</v>
      </c>
      <c r="C66" s="2">
        <f>B66/$B$70</f>
        <v>0.0909090909090909</v>
      </c>
      <c r="D66">
        <v>1</v>
      </c>
      <c r="E66" s="2">
        <f>D66/$D$70</f>
        <v>0.0909090909090909</v>
      </c>
      <c r="F66">
        <v>2</v>
      </c>
      <c r="G66" s="2">
        <f>F66/$F$70</f>
        <v>0.105263157894737</v>
      </c>
      <c r="J66">
        <v>18</v>
      </c>
      <c r="K66" s="2">
        <f>J66/$J$70</f>
        <v>0.382978723404255</v>
      </c>
      <c r="L66">
        <v>56</v>
      </c>
      <c r="M66" s="2">
        <f>L66/$L$70</f>
        <v>0.265402843601896</v>
      </c>
      <c r="N66">
        <f>SUM(L66,J66,F66,D66,B66)</f>
        <v>78</v>
      </c>
      <c r="O66" s="2">
        <f>N66/$N$70</f>
        <v>0.259136212624585</v>
      </c>
    </row>
    <row r="67" spans="1:15">
      <c r="A67" t="s">
        <v>32</v>
      </c>
      <c r="B67">
        <v>1</v>
      </c>
      <c r="C67" s="2">
        <f>B67/$B$70</f>
        <v>0.0909090909090909</v>
      </c>
      <c r="J67">
        <v>2</v>
      </c>
      <c r="K67" s="2">
        <f>J67/$J$70</f>
        <v>0.0425531914893617</v>
      </c>
      <c r="L67">
        <v>7</v>
      </c>
      <c r="M67" s="2">
        <f>L67/$L$70</f>
        <v>0.033175355450237</v>
      </c>
      <c r="N67">
        <f>SUM(L67,J67,B67)</f>
        <v>10</v>
      </c>
      <c r="O67" s="2">
        <f>N67/$N$70</f>
        <v>0.0332225913621262</v>
      </c>
    </row>
    <row r="68" spans="1:15">
      <c r="A68" t="s">
        <v>33</v>
      </c>
      <c r="B68">
        <v>2</v>
      </c>
      <c r="C68" s="2">
        <f>B68/$B$70</f>
        <v>0.181818181818182</v>
      </c>
      <c r="J68">
        <v>3</v>
      </c>
      <c r="K68" s="2">
        <f>J68/$J$70</f>
        <v>0.0638297872340425</v>
      </c>
      <c r="L68">
        <v>12</v>
      </c>
      <c r="M68" s="2">
        <f>L68/$L$70</f>
        <v>0.0568720379146919</v>
      </c>
      <c r="N68">
        <f>SUM(L68,J68,B68)</f>
        <v>17</v>
      </c>
      <c r="O68" s="2">
        <f>N68/$N$70</f>
        <v>0.0564784053156146</v>
      </c>
    </row>
    <row r="69" spans="1:15">
      <c r="A69" t="s">
        <v>21</v>
      </c>
      <c r="B69">
        <v>6</v>
      </c>
      <c r="C69" s="2">
        <f>B69/$B$70</f>
        <v>0.545454545454545</v>
      </c>
      <c r="D69">
        <v>10</v>
      </c>
      <c r="E69" s="2">
        <f>D69/$D$70</f>
        <v>0.909090909090909</v>
      </c>
      <c r="F69">
        <v>14</v>
      </c>
      <c r="G69" s="2">
        <f>F69/$F$70</f>
        <v>0.736842105263158</v>
      </c>
      <c r="H69">
        <v>2</v>
      </c>
      <c r="I69" s="2">
        <f>H69/$H$70</f>
        <v>1</v>
      </c>
      <c r="J69">
        <v>24</v>
      </c>
      <c r="K69" s="2">
        <f>J69/$J$70</f>
        <v>0.51063829787234</v>
      </c>
      <c r="L69">
        <v>96</v>
      </c>
      <c r="M69" s="2">
        <f>L69/$L$70</f>
        <v>0.454976303317536</v>
      </c>
      <c r="N69">
        <f>SUM(L69,J69,H69,F69,D69,B69)</f>
        <v>152</v>
      </c>
      <c r="O69" s="2">
        <f>N69/$N$70</f>
        <v>0.504983388704319</v>
      </c>
    </row>
    <row r="70" spans="1:15">
      <c r="A70" t="s">
        <v>6</v>
      </c>
      <c r="B70">
        <f>SUM(B65:B69)</f>
        <v>11</v>
      </c>
      <c r="C70" s="2">
        <f>B70/$B$70</f>
        <v>1</v>
      </c>
      <c r="D70">
        <f>SUM(D66:D69)</f>
        <v>11</v>
      </c>
      <c r="E70" s="2">
        <f>D70/$D$70</f>
        <v>1</v>
      </c>
      <c r="F70">
        <f>SUM(F65:F69)</f>
        <v>19</v>
      </c>
      <c r="G70" s="2">
        <f>F70/$F$70</f>
        <v>1</v>
      </c>
      <c r="H70">
        <v>2</v>
      </c>
      <c r="I70" s="2">
        <f>H70/$H$70</f>
        <v>1</v>
      </c>
      <c r="J70">
        <f>SUM(J65:J69)</f>
        <v>47</v>
      </c>
      <c r="K70" s="2">
        <f>J70/$J$70</f>
        <v>1</v>
      </c>
      <c r="L70">
        <f>SUM(L65:L69)</f>
        <v>211</v>
      </c>
      <c r="M70" s="2">
        <f>L70/$L$70</f>
        <v>1</v>
      </c>
      <c r="N70">
        <f>SUM(L70,J70,H70,F70,D70,B70)</f>
        <v>301</v>
      </c>
      <c r="O70" s="2">
        <f>N70/$N$70</f>
        <v>1</v>
      </c>
    </row>
    <row r="72" s="1" customFormat="1" spans="1:15">
      <c r="A72" s="3" t="s">
        <v>46</v>
      </c>
      <c r="C72" s="4"/>
      <c r="E72" s="4"/>
      <c r="G72" s="4"/>
      <c r="I72" s="4"/>
      <c r="K72" s="4"/>
      <c r="M72" s="4"/>
      <c r="O72" s="4"/>
    </row>
    <row r="73" spans="1:15">
      <c r="A73" t="s">
        <v>40</v>
      </c>
      <c r="B73">
        <v>2</v>
      </c>
      <c r="C73" s="2">
        <f>B73/$B$86</f>
        <v>0.181818181818182</v>
      </c>
      <c r="F73">
        <v>1</v>
      </c>
      <c r="G73" s="2">
        <f>F73/$F$86</f>
        <v>0.0526315789473684</v>
      </c>
      <c r="J73">
        <v>6</v>
      </c>
      <c r="K73" s="2">
        <f>J73/$J$86</f>
        <v>0.127659574468085</v>
      </c>
      <c r="L73">
        <v>42</v>
      </c>
      <c r="M73" s="2">
        <f>L73/$L$86</f>
        <v>0.199052132701422</v>
      </c>
      <c r="N73">
        <f>SUM(B73,F73,J73,L73)</f>
        <v>51</v>
      </c>
      <c r="O73" s="2">
        <f>N73/$N$86</f>
        <v>0.169435215946844</v>
      </c>
    </row>
    <row r="74" spans="1:15">
      <c r="A74" t="s">
        <v>43</v>
      </c>
      <c r="B74">
        <v>2</v>
      </c>
      <c r="C74" s="2">
        <f>B74/$B$86</f>
        <v>0.181818181818182</v>
      </c>
      <c r="D74">
        <v>3</v>
      </c>
      <c r="E74" s="2">
        <f t="shared" ref="E74:E86" si="6">D74/$D$86</f>
        <v>0.272727272727273</v>
      </c>
      <c r="F74">
        <v>3</v>
      </c>
      <c r="G74" s="2">
        <f>F74/$F$86</f>
        <v>0.157894736842105</v>
      </c>
      <c r="J74">
        <v>20</v>
      </c>
      <c r="K74" s="2">
        <f>J74/$J$86</f>
        <v>0.425531914893617</v>
      </c>
      <c r="L74">
        <v>28</v>
      </c>
      <c r="M74" s="2">
        <f t="shared" ref="M74:M86" si="7">L74/$L$86</f>
        <v>0.132701421800948</v>
      </c>
      <c r="N74">
        <f>SUM(B74,D74,F74,J74,L74)</f>
        <v>56</v>
      </c>
      <c r="O74" s="2">
        <f t="shared" ref="O74:O86" si="8">N74/$N$86</f>
        <v>0.186046511627907</v>
      </c>
    </row>
    <row r="75" spans="1:15">
      <c r="A75" t="s">
        <v>44</v>
      </c>
      <c r="B75">
        <v>3</v>
      </c>
      <c r="C75" s="2">
        <f>B75/$B$86</f>
        <v>0.272727272727273</v>
      </c>
      <c r="D75">
        <v>5</v>
      </c>
      <c r="E75" s="2">
        <f t="shared" si="6"/>
        <v>0.454545454545455</v>
      </c>
      <c r="F75">
        <v>1</v>
      </c>
      <c r="G75" s="2">
        <f>F75/$F$86</f>
        <v>0.0526315789473684</v>
      </c>
      <c r="J75">
        <v>10</v>
      </c>
      <c r="K75" s="2">
        <f>J75/$J$86</f>
        <v>0.212765957446809</v>
      </c>
      <c r="L75">
        <v>10</v>
      </c>
      <c r="M75" s="2">
        <f t="shared" si="7"/>
        <v>0.0473933649289099</v>
      </c>
      <c r="N75">
        <f>SUM(B75,D75,F75,J75,L75)</f>
        <v>29</v>
      </c>
      <c r="O75" s="2">
        <f t="shared" si="8"/>
        <v>0.0963455149501661</v>
      </c>
    </row>
    <row r="76" spans="1:15">
      <c r="A76" t="s">
        <v>41</v>
      </c>
      <c r="D76">
        <v>1</v>
      </c>
      <c r="E76" s="2">
        <f t="shared" si="6"/>
        <v>0.0909090909090909</v>
      </c>
      <c r="K76" s="2">
        <f>J76/$J$86</f>
        <v>0</v>
      </c>
      <c r="L76">
        <v>47</v>
      </c>
      <c r="M76" s="2">
        <f t="shared" si="7"/>
        <v>0.222748815165877</v>
      </c>
      <c r="N76">
        <f>SUM(D76,L76)</f>
        <v>48</v>
      </c>
      <c r="O76" s="2">
        <f t="shared" si="8"/>
        <v>0.159468438538206</v>
      </c>
    </row>
    <row r="77" spans="1:15">
      <c r="A77" t="s">
        <v>42</v>
      </c>
      <c r="D77">
        <v>1</v>
      </c>
      <c r="E77" s="2">
        <f t="shared" si="6"/>
        <v>0.0909090909090909</v>
      </c>
      <c r="J77">
        <v>1</v>
      </c>
      <c r="K77" s="2">
        <f>J77/$J$86</f>
        <v>0.0212765957446809</v>
      </c>
      <c r="L77">
        <v>18</v>
      </c>
      <c r="M77" s="2">
        <f t="shared" si="7"/>
        <v>0.0853080568720379</v>
      </c>
      <c r="N77">
        <f>SUM(D77,J77,L77)</f>
        <v>20</v>
      </c>
      <c r="O77" s="2">
        <f t="shared" si="8"/>
        <v>0.0664451827242525</v>
      </c>
    </row>
    <row r="78" spans="1:15">
      <c r="A78" t="s">
        <v>47</v>
      </c>
      <c r="D78">
        <v>1</v>
      </c>
      <c r="E78" s="2">
        <f t="shared" si="6"/>
        <v>0.0909090909090909</v>
      </c>
      <c r="N78">
        <v>1</v>
      </c>
      <c r="O78" s="2">
        <f t="shared" si="8"/>
        <v>0.00332225913621262</v>
      </c>
    </row>
    <row r="79" spans="1:15">
      <c r="A79" t="s">
        <v>48</v>
      </c>
      <c r="J79">
        <v>1</v>
      </c>
      <c r="K79" s="2">
        <f t="shared" ref="K78:K86" si="9">J79/$J$86</f>
        <v>0.0212765957446809</v>
      </c>
      <c r="N79">
        <v>1</v>
      </c>
      <c r="O79" s="2">
        <f t="shared" si="8"/>
        <v>0.00332225913621262</v>
      </c>
    </row>
    <row r="80" spans="1:15">
      <c r="A80" t="s">
        <v>4</v>
      </c>
      <c r="J80">
        <v>2</v>
      </c>
      <c r="K80" s="2">
        <f t="shared" si="9"/>
        <v>0.0425531914893617</v>
      </c>
      <c r="N80">
        <v>2</v>
      </c>
      <c r="O80" s="2">
        <f t="shared" si="8"/>
        <v>0.00664451827242525</v>
      </c>
    </row>
    <row r="81" spans="1:15">
      <c r="A81" t="s">
        <v>49</v>
      </c>
      <c r="F81">
        <v>1</v>
      </c>
      <c r="G81" s="2">
        <f>F81/$F$86</f>
        <v>0.0526315789473684</v>
      </c>
      <c r="N81">
        <v>1</v>
      </c>
      <c r="O81" s="2">
        <f t="shared" si="8"/>
        <v>0.00332225913621262</v>
      </c>
    </row>
    <row r="82" spans="1:15">
      <c r="A82" t="s">
        <v>50</v>
      </c>
      <c r="L82">
        <v>3</v>
      </c>
      <c r="M82" s="2">
        <f t="shared" si="7"/>
        <v>0.014218009478673</v>
      </c>
      <c r="N82">
        <v>3</v>
      </c>
      <c r="O82" s="2">
        <f t="shared" si="8"/>
        <v>0.00996677740863787</v>
      </c>
    </row>
    <row r="83" spans="1:15">
      <c r="A83" t="s">
        <v>51</v>
      </c>
      <c r="L83">
        <v>5</v>
      </c>
      <c r="M83" s="2">
        <f t="shared" si="7"/>
        <v>0.023696682464455</v>
      </c>
      <c r="N83">
        <v>5</v>
      </c>
      <c r="O83" s="2">
        <f t="shared" si="8"/>
        <v>0.0166112956810631</v>
      </c>
    </row>
    <row r="84" spans="1:15">
      <c r="A84" t="s">
        <v>52</v>
      </c>
      <c r="L84">
        <v>1</v>
      </c>
      <c r="M84" s="2">
        <f t="shared" si="7"/>
        <v>0.004739336492891</v>
      </c>
      <c r="N84">
        <v>1</v>
      </c>
      <c r="O84" s="2">
        <f t="shared" si="8"/>
        <v>0.00332225913621262</v>
      </c>
    </row>
    <row r="85" spans="1:15">
      <c r="A85" t="s">
        <v>21</v>
      </c>
      <c r="B85">
        <v>4</v>
      </c>
      <c r="C85" s="2">
        <f>B85/$B$86</f>
        <v>0.363636363636364</v>
      </c>
      <c r="F85">
        <v>13</v>
      </c>
      <c r="G85" s="2">
        <f>F85/$F$86</f>
        <v>0.684210526315789</v>
      </c>
      <c r="H85">
        <v>2</v>
      </c>
      <c r="I85" s="2">
        <f>H85/$H$86</f>
        <v>1</v>
      </c>
      <c r="J85">
        <v>7</v>
      </c>
      <c r="K85" s="2">
        <f t="shared" si="9"/>
        <v>0.148936170212766</v>
      </c>
      <c r="L85">
        <v>57</v>
      </c>
      <c r="M85" s="2">
        <f t="shared" si="7"/>
        <v>0.270142180094787</v>
      </c>
      <c r="N85">
        <f>SUM(L85,J85,H85,F85,B85)</f>
        <v>83</v>
      </c>
      <c r="O85" s="2">
        <f t="shared" si="8"/>
        <v>0.275747508305648</v>
      </c>
    </row>
    <row r="86" spans="1:15">
      <c r="A86" t="s">
        <v>6</v>
      </c>
      <c r="B86">
        <f>SUM(B73:B85)</f>
        <v>11</v>
      </c>
      <c r="C86" s="2">
        <f>B86/$B$86</f>
        <v>1</v>
      </c>
      <c r="D86">
        <f>SUM(D73:D85)</f>
        <v>11</v>
      </c>
      <c r="E86" s="2">
        <f t="shared" si="6"/>
        <v>1</v>
      </c>
      <c r="F86">
        <f>SUM(F73:F85)</f>
        <v>19</v>
      </c>
      <c r="G86" s="2">
        <f>F86/$F$86</f>
        <v>1</v>
      </c>
      <c r="H86">
        <v>2</v>
      </c>
      <c r="I86" s="2">
        <f>H86/$H$86</f>
        <v>1</v>
      </c>
      <c r="J86">
        <f>SUM(J73:J85)</f>
        <v>47</v>
      </c>
      <c r="K86" s="2">
        <f t="shared" si="9"/>
        <v>1</v>
      </c>
      <c r="L86">
        <f>SUM(L73:L85)</f>
        <v>211</v>
      </c>
      <c r="M86" s="2">
        <f t="shared" si="7"/>
        <v>1</v>
      </c>
      <c r="N86">
        <f>SUM(N73:N85)</f>
        <v>301</v>
      </c>
      <c r="O86" s="2">
        <f t="shared" si="8"/>
        <v>1</v>
      </c>
    </row>
    <row r="88" s="1" customFormat="1" spans="1:15">
      <c r="A88" s="3" t="s">
        <v>53</v>
      </c>
      <c r="C88" s="4"/>
      <c r="E88" s="4"/>
      <c r="G88" s="4"/>
      <c r="I88" s="4"/>
      <c r="K88" s="4"/>
      <c r="M88" s="4"/>
      <c r="O88" s="4"/>
    </row>
    <row r="89" spans="1:1">
      <c r="A89" t="s">
        <v>54</v>
      </c>
    </row>
    <row r="90" spans="1:1">
      <c r="A90" t="s">
        <v>55</v>
      </c>
    </row>
    <row r="91" spans="1:1">
      <c r="A91" t="s">
        <v>56</v>
      </c>
    </row>
    <row r="92" spans="1:1">
      <c r="A92" t="s">
        <v>57</v>
      </c>
    </row>
    <row r="93" spans="1:1">
      <c r="A93" t="s">
        <v>58</v>
      </c>
    </row>
    <row r="94" spans="1:1">
      <c r="A94" t="s">
        <v>59</v>
      </c>
    </row>
    <row r="95" spans="1:1">
      <c r="A95" t="s">
        <v>60</v>
      </c>
    </row>
    <row r="96" spans="1:1">
      <c r="A96" t="s">
        <v>61</v>
      </c>
    </row>
    <row r="97" spans="1:1">
      <c r="A97" t="s">
        <v>62</v>
      </c>
    </row>
    <row r="98" spans="1:1">
      <c r="A98" t="s">
        <v>63</v>
      </c>
    </row>
    <row r="99" spans="1:1">
      <c r="A99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2024-01-23T05:05:10Z</dcterms:created>
  <dcterms:modified xsi:type="dcterms:W3CDTF">2024-01-23T18:10:13Z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1046-11.1.0.11698</vt:lpwstr>
  </property>
</Properties>
</file>